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CUENTA PUBLICA\2021\V.- INFORMACION DE LA LEY DE DISCIPLINA FINANCIERA\"/>
    </mc:Choice>
  </mc:AlternateContent>
  <bookViews>
    <workbookView xWindow="0" yWindow="0" windowWidth="13335" windowHeight="12765" tabRatio="879" activeTab="1"/>
  </bookViews>
  <sheets>
    <sheet name="PI 7 (a)" sheetId="10" r:id="rId1"/>
    <sheet name="RI7(c)" sheetId="14" r:id="rId2"/>
    <sheet name="PE 7 (b)" sheetId="11" r:id="rId3"/>
    <sheet name="RE 7 (d)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E9" i="11" s="1"/>
  <c r="C9" i="11"/>
  <c r="D11" i="11" l="1"/>
  <c r="E11" i="11"/>
  <c r="C11" i="11"/>
  <c r="C8" i="11" s="1"/>
  <c r="C28" i="11" s="1"/>
  <c r="C18" i="11"/>
  <c r="F35" i="14"/>
  <c r="E35" i="14"/>
  <c r="D35" i="14"/>
  <c r="F27" i="14"/>
  <c r="E27" i="14"/>
  <c r="D27" i="14"/>
  <c r="D20" i="14"/>
  <c r="D11" i="14"/>
  <c r="D7" i="14" s="1"/>
  <c r="D30" i="14" s="1"/>
  <c r="F7" i="14"/>
  <c r="F30" i="14" s="1"/>
  <c r="E7" i="14"/>
  <c r="E30" i="14" s="1"/>
  <c r="E8" i="10"/>
  <c r="F18" i="13" l="1"/>
  <c r="E18" i="13"/>
  <c r="D18" i="13"/>
  <c r="F10" i="13"/>
  <c r="F7" i="13" s="1"/>
  <c r="E10" i="13"/>
  <c r="D10" i="13"/>
  <c r="D9" i="13"/>
  <c r="E8" i="13"/>
  <c r="D8" i="13"/>
  <c r="F29" i="13" l="1"/>
  <c r="D7" i="13"/>
  <c r="D29" i="13" s="1"/>
  <c r="E7" i="13"/>
  <c r="E29" i="13" s="1"/>
  <c r="D37" i="10"/>
  <c r="D22" i="10"/>
  <c r="D8" i="10"/>
  <c r="D32" i="10" s="1"/>
  <c r="C37" i="10"/>
  <c r="C22" i="10"/>
  <c r="C8" i="10"/>
  <c r="C32" i="10" s="1"/>
  <c r="B37" i="10"/>
  <c r="B22" i="10"/>
  <c r="B8" i="10"/>
  <c r="B32" i="10" s="1"/>
  <c r="A3" i="11" l="1"/>
  <c r="A3" i="13" s="1"/>
  <c r="A3" i="14"/>
  <c r="G35" i="14" l="1"/>
  <c r="C35" i="14"/>
  <c r="B35" i="14"/>
  <c r="G27" i="14"/>
  <c r="C27" i="14"/>
  <c r="B27" i="14"/>
  <c r="C20" i="14"/>
  <c r="B20" i="14"/>
  <c r="G7" i="14"/>
  <c r="C7" i="14"/>
  <c r="B7" i="14"/>
  <c r="B30" i="14" s="1"/>
  <c r="C30" i="14" l="1"/>
  <c r="G30" i="14"/>
  <c r="G37" i="10"/>
  <c r="F37" i="10"/>
  <c r="E37" i="10"/>
  <c r="G29" i="10"/>
  <c r="F29" i="10"/>
  <c r="G22" i="10"/>
  <c r="F22" i="10"/>
  <c r="E22" i="10"/>
  <c r="G8" i="10"/>
  <c r="G32" i="10" s="1"/>
  <c r="F8" i="10"/>
  <c r="F32" i="10" l="1"/>
  <c r="E32" i="10"/>
  <c r="C18" i="13"/>
  <c r="G18" i="13"/>
  <c r="B18" i="13"/>
  <c r="C7" i="13"/>
  <c r="G7" i="13"/>
  <c r="B7" i="13"/>
  <c r="D18" i="11"/>
  <c r="E18" i="11"/>
  <c r="F18" i="11"/>
  <c r="G18" i="11"/>
  <c r="D8" i="11"/>
  <c r="E8" i="11"/>
  <c r="F8" i="11"/>
  <c r="G8" i="11"/>
  <c r="B8" i="11"/>
  <c r="E28" i="11" l="1"/>
  <c r="B29" i="13"/>
  <c r="G29" i="13"/>
  <c r="C29" i="13"/>
  <c r="F28" i="11"/>
  <c r="B28" i="11"/>
  <c r="D28" i="11"/>
  <c r="G28" i="11"/>
</calcChain>
</file>

<file path=xl/sharedStrings.xml><?xml version="1.0" encoding="utf-8"?>
<sst xmlns="http://schemas.openxmlformats.org/spreadsheetml/2006/main" count="132" uniqueCount="73">
  <si>
    <t>(PESOS)</t>
  </si>
  <si>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</si>
  <si>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</si>
  <si>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</si>
  <si>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</si>
  <si>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</si>
  <si>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</si>
  <si>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Gasto Etiquetado </t>
  </si>
  <si>
    <t xml:space="preserve">Gasto No Etiquetado </t>
  </si>
  <si>
    <t xml:space="preserve"> Otros Ingresos de Libre Disposición</t>
  </si>
  <si>
    <t xml:space="preserve"> Transferencias, Subsidios y Subvenciones, y Pensiones y Jubilaciones</t>
  </si>
  <si>
    <t>Concepto (b)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</si>
  <si>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</si>
  <si>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</si>
  <si>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Proyecciones de Ingresos - LDF </t>
  </si>
  <si>
    <t>(CIFRAS NOMINALES)</t>
  </si>
  <si>
    <t>Año 4</t>
  </si>
  <si>
    <t xml:space="preserve">Año 5 </t>
  </si>
  <si>
    <t xml:space="preserve">Proyecciones de Egresos - LDF </t>
  </si>
  <si>
    <t xml:space="preserve">Resultados de Egresos - LDF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</si>
  <si>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</si>
  <si>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</si>
  <si>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</si>
  <si>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</si>
  <si>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</si>
  <si>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</si>
  <si>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</si>
  <si>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</si>
  <si>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</si>
  <si>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</si>
  <si>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</si>
  <si>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</si>
  <si>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</si>
  <si>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</si>
  <si>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</si>
  <si>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</si>
  <si>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</si>
  <si>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</si>
  <si>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</si>
  <si>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</si>
  <si>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</si>
  <si>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</si>
  <si>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</si>
  <si>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</si>
  <si>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</si>
  <si>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</si>
  <si>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</si>
  <si>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</si>
  <si>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</si>
  <si>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</si>
  <si>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</si>
  <si>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</si>
  <si>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</si>
  <si>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</si>
  <si>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</si>
  <si>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 xml:space="preserve">Resultados de Ingresos - LDF </t>
  </si>
  <si>
    <t>Concepto</t>
  </si>
  <si>
    <t xml:space="preserve">Año 5 ¹ </t>
  </si>
  <si>
    <t>Año 4 ¹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</si>
  <si>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</si>
  <si>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</si>
  <si>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</si>
  <si>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</si>
  <si>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</si>
  <si>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MUNICIPAL DEL DEPORTE DE AHOME, I.A.S.</t>
  </si>
  <si>
    <t xml:space="preserve">2018 ¹ </t>
  </si>
  <si>
    <t xml:space="preserve">2019 ¹ </t>
  </si>
  <si>
    <t xml:space="preserve">2020 ² </t>
  </si>
  <si>
    <t>Proyecto de presupuesto de Egresos 2022</t>
  </si>
  <si>
    <t xml:space="preserve">2020 ¹ </t>
  </si>
  <si>
    <t xml:space="preserve">2021 ² </t>
  </si>
  <si>
    <t xml:space="preserve">2019¹ </t>
  </si>
  <si>
    <t xml:space="preserve">2021²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</si>
</sst>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43" fontId="0" fillId="2" borderId="10" xfId="6320" applyFont="1" applyFill="1" applyBorder="1"/>
    <xf numFmtId="0" fontId="13" fillId="55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3" fontId="0" fillId="2" borderId="12" xfId="6320" applyFont="1" applyFill="1" applyBorder="1" applyAlignment="1">
      <alignment horizontal="center" vertical="center"/>
    </xf>
    <xf numFmtId="43" fontId="0" fillId="2" borderId="11" xfId="6320" applyFont="1" applyFill="1" applyBorder="1"/>
    <xf numFmtId="0" fontId="0" fillId="2" borderId="0" xfId="0" applyFont="1" applyFill="1"/>
    <xf numFmtId="0" fontId="0" fillId="0" borderId="0" xfId="0" applyFont="1"/>
    <xf numFmtId="43" fontId="0" fillId="2" borderId="12" xfId="6320" applyFont="1" applyFill="1" applyBorder="1"/>
    <xf numFmtId="43" fontId="0" fillId="2" borderId="11" xfId="0" applyNumberForma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13" fillId="55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3" fillId="55" borderId="9" xfId="0" applyFont="1" applyFill="1" applyBorder="1" applyAlignment="1">
      <alignment horizontal="center" vertical="center"/>
    </xf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13" fillId="55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indent="2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left" wrapText="1" indent="2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/>
    <xf numFmtId="43" fontId="0" fillId="2" borderId="10" xfId="0" applyNumberFormat="1" applyFont="1" applyFill="1" applyBorder="1"/>
    <xf numFmtId="184" fontId="0" fillId="2" borderId="10" xfId="6320" applyNumberFormat="1" applyFont="1" applyFill="1" applyBorder="1"/>
    <xf numFmtId="43" fontId="0" fillId="2" borderId="0" xfId="0" applyNumberFormat="1" applyFill="1"/>
    <xf numFmtId="0" fontId="1" fillId="2" borderId="12" xfId="0" applyFont="1" applyFill="1" applyBorder="1" applyAlignment="1">
      <alignment wrapText="1"/>
    </xf>
    <xf numFmtId="43" fontId="34" fillId="2" borderId="12" xfId="6320" applyFont="1" applyFill="1" applyBorder="1"/>
    <xf numFmtId="43" fontId="34" fillId="2" borderId="10" xfId="6320" applyFont="1" applyFill="1" applyBorder="1"/>
    <xf numFmtId="0" fontId="0" fillId="2" borderId="10" xfId="0" applyFill="1" applyBorder="1" applyAlignment="1">
      <alignment wrapText="1"/>
    </xf>
    <xf numFmtId="43" fontId="34" fillId="2" borderId="11" xfId="6320" applyFont="1" applyFill="1" applyBorder="1"/>
    <xf numFmtId="43" fontId="0" fillId="2" borderId="0" xfId="6320" applyFont="1" applyFill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13" fillId="55" borderId="4" xfId="0" applyFont="1" applyFill="1" applyBorder="1" applyAlignment="1">
      <alignment horizontal="center" vertical="top"/>
    </xf>
    <xf numFmtId="0" fontId="13" fillId="55" borderId="0" xfId="0" applyFont="1" applyFill="1" applyBorder="1" applyAlignment="1">
      <alignment horizontal="center" vertical="top"/>
    </xf>
    <xf numFmtId="0" fontId="13" fillId="55" borderId="5" xfId="0" applyFont="1" applyFill="1" applyBorder="1" applyAlignment="1">
      <alignment horizontal="center" vertical="top"/>
    </xf>
    <xf numFmtId="0" fontId="13" fillId="55" borderId="6" xfId="0" applyFont="1" applyFill="1" applyBorder="1" applyAlignment="1">
      <alignment horizontal="center" vertical="top"/>
    </xf>
    <xf numFmtId="0" fontId="13" fillId="55" borderId="7" xfId="0" applyFont="1" applyFill="1" applyBorder="1" applyAlignment="1">
      <alignment horizontal="center" vertical="top"/>
    </xf>
    <xf numFmtId="0" fontId="13" fillId="55" borderId="8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view="pageBreakPreview" zoomScale="80" zoomScaleNormal="100" zoomScaleSheetLayoutView="80" workbookViewId="0">
      <selection activeCell="E18" sqref="E18"/>
    </sheetView>
  </sheetViews>
  <sheetFormatPr baseColWidth="10" defaultRowHeight="15" x14ac:dyDescent="0.25"/>
  <cols>
    <col min="1" max="1" width="55.7109375" style="18" customWidth="1"/>
    <col min="2" max="2" width="18.28515625" style="18" customWidth="1"/>
    <col min="3" max="4" width="18.7109375" style="18" bestFit="1" customWidth="1"/>
    <col min="5" max="5" width="17.7109375" style="18" bestFit="1" customWidth="1"/>
    <col min="6" max="7" width="6" style="18" hidden="1" customWidth="1"/>
    <col min="8" max="16384" width="11.42578125" style="18"/>
  </cols>
  <sheetData>
    <row r="2" spans="1:7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48" t="s">
        <v>64</v>
      </c>
      <c r="B3" s="49"/>
      <c r="C3" s="49"/>
      <c r="D3" s="49"/>
      <c r="E3" s="49"/>
      <c r="F3" s="49"/>
      <c r="G3" s="50"/>
    </row>
    <row r="4" spans="1:7" x14ac:dyDescent="0.25">
      <c r="A4" s="51" t="s">
        <v>14</v>
      </c>
      <c r="B4" s="49"/>
      <c r="C4" s="49"/>
      <c r="D4" s="49"/>
      <c r="E4" s="49"/>
      <c r="F4" s="49"/>
      <c r="G4" s="50"/>
    </row>
    <row r="5" spans="1:7" x14ac:dyDescent="0.25">
      <c r="A5" s="51" t="s">
        <v>1</v>
      </c>
      <c r="B5" s="49"/>
      <c r="C5" s="49"/>
      <c r="D5" s="49"/>
      <c r="E5" s="49"/>
      <c r="F5" s="49"/>
      <c r="G5" s="50"/>
    </row>
    <row r="6" spans="1:7" x14ac:dyDescent="0.25">
      <c r="A6" s="51" t="s">
        <v>15</v>
      </c>
      <c r="B6" s="49"/>
      <c r="C6" s="49"/>
      <c r="D6" s="49"/>
      <c r="E6" s="49"/>
      <c r="F6" s="49"/>
      <c r="G6" s="50"/>
    </row>
    <row r="7" spans="1:7" ht="99.75" customHeight="1" x14ac:dyDescent="0.25">
      <c r="A7" s="33" t="s">
        <v>2</v>
      </c>
      <c r="B7" s="8" t="s">
        <v>68</v>
      </c>
      <c r="C7" s="8">
        <v>2023</v>
      </c>
      <c r="D7" s="8">
        <v>2024</v>
      </c>
      <c r="E7" s="8">
        <v>2025</v>
      </c>
      <c r="F7" s="8" t="s">
        <v>16</v>
      </c>
      <c r="G7" s="8" t="s">
        <v>17</v>
      </c>
    </row>
    <row r="8" spans="1:7" x14ac:dyDescent="0.25">
      <c r="A8" s="11" t="s">
        <v>21</v>
      </c>
      <c r="B8" s="15">
        <f t="shared" ref="B8:D8" si="0">B9+B10+B11+B12+B13+B14+B15+B16+B17+B18+B19+B20</f>
        <v>27431830</v>
      </c>
      <c r="C8" s="15">
        <f t="shared" si="0"/>
        <v>29463144</v>
      </c>
      <c r="D8" s="15">
        <f t="shared" si="0"/>
        <v>30463144</v>
      </c>
      <c r="E8" s="15">
        <f>E9+E10+E11+E12+E13+E14+E15+E16+E17+E18+E19+E20</f>
        <v>31463144</v>
      </c>
      <c r="F8" s="15">
        <f t="shared" ref="F8:G8" si="1">F9+F10+F11+F12+F13+F14+F15+F16+F17+F18+F19+F20</f>
        <v>0</v>
      </c>
      <c r="G8" s="15">
        <f t="shared" si="1"/>
        <v>0</v>
      </c>
    </row>
    <row r="9" spans="1:7" x14ac:dyDescent="0.25">
      <c r="A9" s="34" t="s">
        <v>22</v>
      </c>
      <c r="B9" s="9"/>
      <c r="C9" s="9"/>
      <c r="D9" s="9"/>
      <c r="E9" s="9"/>
      <c r="F9" s="35"/>
      <c r="G9" s="35"/>
    </row>
    <row r="10" spans="1:7" x14ac:dyDescent="0.25">
      <c r="A10" s="34" t="s">
        <v>23</v>
      </c>
      <c r="B10" s="9"/>
      <c r="C10" s="9"/>
      <c r="D10" s="9"/>
      <c r="E10" s="9"/>
      <c r="F10" s="35"/>
      <c r="G10" s="35"/>
    </row>
    <row r="11" spans="1:7" x14ac:dyDescent="0.25">
      <c r="A11" s="34" t="s">
        <v>24</v>
      </c>
      <c r="B11" s="9"/>
      <c r="C11" s="9"/>
      <c r="D11" s="9"/>
      <c r="E11" s="9"/>
      <c r="F11" s="35"/>
      <c r="G11" s="35"/>
    </row>
    <row r="12" spans="1:7" x14ac:dyDescent="0.25">
      <c r="A12" s="34" t="s">
        <v>25</v>
      </c>
      <c r="B12" s="9">
        <v>8463144</v>
      </c>
      <c r="C12" s="9">
        <v>8463144</v>
      </c>
      <c r="D12" s="9">
        <v>8463144</v>
      </c>
      <c r="E12" s="9">
        <v>8463144</v>
      </c>
      <c r="F12" s="35"/>
      <c r="G12" s="35"/>
    </row>
    <row r="13" spans="1:7" x14ac:dyDescent="0.25">
      <c r="A13" s="34" t="s">
        <v>26</v>
      </c>
      <c r="B13" s="9"/>
      <c r="C13" s="9"/>
      <c r="D13" s="9"/>
      <c r="E13" s="9"/>
      <c r="F13" s="35"/>
      <c r="G13" s="35"/>
    </row>
    <row r="14" spans="1:7" x14ac:dyDescent="0.25">
      <c r="A14" s="34" t="s">
        <v>27</v>
      </c>
      <c r="B14" s="9"/>
      <c r="C14" s="9"/>
      <c r="D14" s="9"/>
      <c r="E14" s="9"/>
      <c r="F14" s="35"/>
      <c r="G14" s="35"/>
    </row>
    <row r="15" spans="1:7" x14ac:dyDescent="0.25">
      <c r="A15" s="34" t="s">
        <v>28</v>
      </c>
      <c r="B15" s="9"/>
      <c r="C15" s="9"/>
      <c r="D15" s="9"/>
      <c r="E15" s="9"/>
      <c r="F15" s="35"/>
      <c r="G15" s="35"/>
    </row>
    <row r="16" spans="1:7" x14ac:dyDescent="0.25">
      <c r="A16" s="34" t="s">
        <v>4</v>
      </c>
      <c r="B16" s="9"/>
      <c r="C16" s="9"/>
      <c r="D16" s="9"/>
      <c r="E16" s="9"/>
      <c r="F16" s="35"/>
      <c r="G16" s="35"/>
    </row>
    <row r="17" spans="1:7" x14ac:dyDescent="0.25">
      <c r="A17" s="34" t="s">
        <v>29</v>
      </c>
      <c r="B17" s="9"/>
      <c r="C17" s="9"/>
      <c r="D17" s="9"/>
      <c r="E17" s="9"/>
      <c r="F17" s="35"/>
      <c r="G17" s="35"/>
    </row>
    <row r="18" spans="1:7" x14ac:dyDescent="0.25">
      <c r="A18" s="34" t="s">
        <v>30</v>
      </c>
      <c r="B18" s="9">
        <v>18968686</v>
      </c>
      <c r="C18" s="9">
        <v>21000000</v>
      </c>
      <c r="D18" s="9">
        <v>22000000</v>
      </c>
      <c r="E18" s="9">
        <v>23000000</v>
      </c>
      <c r="F18" s="35"/>
      <c r="G18" s="35"/>
    </row>
    <row r="19" spans="1:7" x14ac:dyDescent="0.25">
      <c r="A19" s="34" t="s">
        <v>6</v>
      </c>
      <c r="B19" s="9"/>
      <c r="C19" s="9"/>
      <c r="D19" s="9"/>
      <c r="E19" s="9"/>
      <c r="F19" s="35"/>
      <c r="G19" s="35"/>
    </row>
    <row r="20" spans="1:7" x14ac:dyDescent="0.25">
      <c r="A20" s="34" t="s">
        <v>9</v>
      </c>
      <c r="B20" s="9"/>
      <c r="C20" s="9"/>
      <c r="D20" s="9"/>
      <c r="E20" s="9"/>
      <c r="F20" s="35"/>
      <c r="G20" s="35"/>
    </row>
    <row r="21" spans="1:7" x14ac:dyDescent="0.25">
      <c r="A21" s="35"/>
      <c r="B21" s="9"/>
      <c r="C21" s="9"/>
      <c r="D21" s="9"/>
      <c r="E21" s="9"/>
      <c r="F21" s="35"/>
      <c r="G21" s="35"/>
    </row>
    <row r="22" spans="1:7" x14ac:dyDescent="0.25">
      <c r="A22" s="12" t="s">
        <v>31</v>
      </c>
      <c r="B22" s="9">
        <f t="shared" ref="B22:D22" si="2">B23+B24+B25+B24+B25+B26+B27</f>
        <v>0</v>
      </c>
      <c r="C22" s="9">
        <f t="shared" si="2"/>
        <v>0</v>
      </c>
      <c r="D22" s="9">
        <f t="shared" si="2"/>
        <v>0</v>
      </c>
      <c r="E22" s="9">
        <f t="shared" ref="E22:G22" si="3">E23+E24+E25+E24+E25+E26+E27</f>
        <v>0</v>
      </c>
      <c r="F22" s="9">
        <f t="shared" si="3"/>
        <v>0</v>
      </c>
      <c r="G22" s="9">
        <f t="shared" si="3"/>
        <v>0</v>
      </c>
    </row>
    <row r="23" spans="1:7" x14ac:dyDescent="0.25">
      <c r="A23" s="34" t="s">
        <v>5</v>
      </c>
      <c r="B23" s="9"/>
      <c r="C23" s="9"/>
      <c r="D23" s="9"/>
      <c r="E23" s="9"/>
      <c r="F23" s="35"/>
      <c r="G23" s="35"/>
    </row>
    <row r="24" spans="1:7" x14ac:dyDescent="0.25">
      <c r="A24" s="34" t="s">
        <v>6</v>
      </c>
      <c r="B24" s="9"/>
      <c r="C24" s="9"/>
      <c r="D24" s="9"/>
      <c r="E24" s="9"/>
      <c r="F24" s="35"/>
      <c r="G24" s="35"/>
    </row>
    <row r="25" spans="1:7" x14ac:dyDescent="0.25">
      <c r="A25" s="34" t="s">
        <v>32</v>
      </c>
      <c r="B25" s="9"/>
      <c r="C25" s="9"/>
      <c r="D25" s="9"/>
      <c r="E25" s="9"/>
      <c r="F25" s="35"/>
      <c r="G25" s="35"/>
    </row>
    <row r="26" spans="1:7" ht="30" x14ac:dyDescent="0.25">
      <c r="A26" s="36" t="s">
        <v>10</v>
      </c>
      <c r="B26" s="9"/>
      <c r="C26" s="9"/>
      <c r="D26" s="9"/>
      <c r="E26" s="9"/>
      <c r="F26" s="35"/>
      <c r="G26" s="35"/>
    </row>
    <row r="27" spans="1:7" x14ac:dyDescent="0.25">
      <c r="A27" s="34" t="s">
        <v>33</v>
      </c>
      <c r="B27" s="9"/>
      <c r="C27" s="9"/>
      <c r="D27" s="9"/>
      <c r="E27" s="9"/>
      <c r="F27" s="35"/>
      <c r="G27" s="35"/>
    </row>
    <row r="28" spans="1:7" x14ac:dyDescent="0.25">
      <c r="A28" s="35"/>
      <c r="B28" s="9"/>
      <c r="C28" s="9"/>
      <c r="D28" s="9"/>
      <c r="E28" s="9"/>
      <c r="F28" s="35"/>
      <c r="G28" s="35"/>
    </row>
    <row r="29" spans="1:7" x14ac:dyDescent="0.25">
      <c r="A29" s="12" t="s">
        <v>20</v>
      </c>
      <c r="B29" s="9"/>
      <c r="C29" s="9"/>
      <c r="D29" s="9"/>
      <c r="E29" s="9"/>
      <c r="F29" s="9">
        <f t="shared" ref="F29:G29" si="4">F30</f>
        <v>0</v>
      </c>
      <c r="G29" s="9">
        <f t="shared" si="4"/>
        <v>0</v>
      </c>
    </row>
    <row r="30" spans="1:7" x14ac:dyDescent="0.25">
      <c r="A30" s="34" t="s">
        <v>34</v>
      </c>
      <c r="B30" s="9"/>
      <c r="C30" s="9"/>
      <c r="D30" s="9"/>
      <c r="E30" s="9"/>
      <c r="F30" s="35"/>
      <c r="G30" s="35"/>
    </row>
    <row r="31" spans="1:7" x14ac:dyDescent="0.25">
      <c r="A31" s="34"/>
      <c r="B31" s="9"/>
      <c r="C31" s="9"/>
      <c r="D31" s="9"/>
      <c r="E31" s="9"/>
      <c r="F31" s="35"/>
      <c r="G31" s="35"/>
    </row>
    <row r="32" spans="1:7" x14ac:dyDescent="0.25">
      <c r="A32" s="12" t="s">
        <v>35</v>
      </c>
      <c r="B32" s="9">
        <f t="shared" ref="B32:D32" si="5">B8+B22+B29</f>
        <v>27431830</v>
      </c>
      <c r="C32" s="9">
        <f t="shared" si="5"/>
        <v>29463144</v>
      </c>
      <c r="D32" s="9">
        <f t="shared" si="5"/>
        <v>30463144</v>
      </c>
      <c r="E32" s="9">
        <f t="shared" ref="E32:G32" si="6">E8+E22+E29</f>
        <v>31463144</v>
      </c>
      <c r="F32" s="39">
        <f t="shared" si="6"/>
        <v>0</v>
      </c>
      <c r="G32" s="39">
        <f t="shared" si="6"/>
        <v>0</v>
      </c>
    </row>
    <row r="33" spans="1:7" x14ac:dyDescent="0.25">
      <c r="A33" s="12"/>
      <c r="B33" s="9"/>
      <c r="C33" s="9"/>
      <c r="D33" s="9"/>
      <c r="E33" s="9"/>
      <c r="F33" s="35"/>
      <c r="G33" s="35"/>
    </row>
    <row r="34" spans="1:7" x14ac:dyDescent="0.25">
      <c r="A34" s="12" t="s">
        <v>3</v>
      </c>
      <c r="B34" s="9"/>
      <c r="C34" s="9"/>
      <c r="D34" s="9"/>
      <c r="E34" s="9"/>
      <c r="F34" s="35"/>
      <c r="G34" s="35"/>
    </row>
    <row r="35" spans="1:7" ht="30" x14ac:dyDescent="0.25">
      <c r="A35" s="37" t="s">
        <v>36</v>
      </c>
      <c r="B35" s="9"/>
      <c r="C35" s="9"/>
      <c r="D35" s="9"/>
      <c r="E35" s="9"/>
      <c r="F35" s="35"/>
      <c r="G35" s="35"/>
    </row>
    <row r="36" spans="1:7" ht="30" x14ac:dyDescent="0.25">
      <c r="A36" s="37" t="s">
        <v>37</v>
      </c>
      <c r="B36" s="9"/>
      <c r="C36" s="9"/>
      <c r="D36" s="9"/>
      <c r="E36" s="9"/>
      <c r="F36" s="35"/>
      <c r="G36" s="35"/>
    </row>
    <row r="37" spans="1:7" x14ac:dyDescent="0.25">
      <c r="A37" s="38" t="s">
        <v>38</v>
      </c>
      <c r="B37" s="16">
        <f t="shared" ref="B37:D37" si="7">B35+B36</f>
        <v>0</v>
      </c>
      <c r="C37" s="16">
        <f t="shared" si="7"/>
        <v>0</v>
      </c>
      <c r="D37" s="16">
        <f t="shared" si="7"/>
        <v>0</v>
      </c>
      <c r="E37" s="16">
        <f t="shared" ref="E37:G37" si="8">E35+E36</f>
        <v>0</v>
      </c>
      <c r="F37" s="16">
        <f t="shared" si="8"/>
        <v>0</v>
      </c>
      <c r="G37" s="16">
        <f t="shared" si="8"/>
        <v>0</v>
      </c>
    </row>
  </sheetData>
  <mergeCells count="4">
    <mergeCell ref="A3:G3"/>
    <mergeCell ref="A4:G4"/>
    <mergeCell ref="A5:G5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workbookViewId="0">
      <selection activeCell="I7" sqref="I7:I9"/>
    </sheetView>
  </sheetViews>
  <sheetFormatPr baseColWidth="10" defaultRowHeight="15" x14ac:dyDescent="0.25"/>
  <cols>
    <col min="1" max="1" width="50.28515625" style="7" customWidth="1"/>
    <col min="2" max="3" width="7" style="7" hidden="1" customWidth="1"/>
    <col min="4" max="5" width="13.85546875" style="7" bestFit="1" customWidth="1"/>
    <col min="6" max="6" width="16.140625" style="7" customWidth="1"/>
    <col min="7" max="7" width="14.5703125" style="7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8" t="str">
        <f>+'PI 7 (a)'!A3:G3</f>
        <v>INSTITUTO MUNICIPAL DEL DEPORTE DE AHOME, I.A.S.</v>
      </c>
      <c r="B3" s="49"/>
      <c r="C3" s="49"/>
      <c r="D3" s="49"/>
      <c r="E3" s="49"/>
      <c r="F3" s="49"/>
      <c r="G3" s="50"/>
    </row>
    <row r="4" spans="1:7" x14ac:dyDescent="0.25">
      <c r="A4" s="48" t="s">
        <v>55</v>
      </c>
      <c r="B4" s="49"/>
      <c r="C4" s="49"/>
      <c r="D4" s="49"/>
      <c r="E4" s="49"/>
      <c r="F4" s="49"/>
      <c r="G4" s="50"/>
    </row>
    <row r="5" spans="1:7" x14ac:dyDescent="0.25">
      <c r="A5" s="48" t="s">
        <v>0</v>
      </c>
      <c r="B5" s="49"/>
      <c r="C5" s="49"/>
      <c r="D5" s="49"/>
      <c r="E5" s="49"/>
      <c r="F5" s="49"/>
      <c r="G5" s="50"/>
    </row>
    <row r="6" spans="1:7" x14ac:dyDescent="0.25">
      <c r="A6" s="33" t="s">
        <v>56</v>
      </c>
      <c r="B6" s="8" t="s">
        <v>57</v>
      </c>
      <c r="C6" s="8" t="s">
        <v>58</v>
      </c>
      <c r="D6" s="8" t="s">
        <v>65</v>
      </c>
      <c r="E6" s="8" t="s">
        <v>66</v>
      </c>
      <c r="F6" s="8" t="s">
        <v>69</v>
      </c>
      <c r="G6" s="8" t="s">
        <v>72</v>
      </c>
    </row>
    <row r="7" spans="1:7" x14ac:dyDescent="0.25">
      <c r="A7" s="42" t="s">
        <v>21</v>
      </c>
      <c r="B7" s="43">
        <f t="shared" ref="B7:D7" si="0">B8+B9+B10+B11+B12+B13+B14+B15+B16+B17+B18+B19</f>
        <v>0</v>
      </c>
      <c r="C7" s="43">
        <f t="shared" si="0"/>
        <v>0</v>
      </c>
      <c r="D7" s="43">
        <f t="shared" si="0"/>
        <v>28247209.25</v>
      </c>
      <c r="E7" s="43">
        <f>E8+E9+E10+E11+E12+E13+E14+E15+E16+E17+E18+E19</f>
        <v>29753683.420000002</v>
      </c>
      <c r="F7" s="43">
        <f>F8+F9+F10+F11+F12+F13+F14+F15+F16+F17+F18+F19</f>
        <v>26680000</v>
      </c>
      <c r="G7" s="43">
        <f>G8+G9+G10+G11+G12+G13+G14+G15+G16+G17+G18+G19</f>
        <v>27431830</v>
      </c>
    </row>
    <row r="8" spans="1:7" x14ac:dyDescent="0.25">
      <c r="A8" s="4" t="s">
        <v>22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7" x14ac:dyDescent="0.25">
      <c r="A9" s="4" t="s">
        <v>23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x14ac:dyDescent="0.25">
      <c r="A10" s="4" t="s">
        <v>24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5">
      <c r="A11" s="4" t="s">
        <v>25</v>
      </c>
      <c r="B11" s="44">
        <v>0</v>
      </c>
      <c r="C11" s="44">
        <v>0</v>
      </c>
      <c r="D11" s="44">
        <f>2851451</f>
        <v>2851451</v>
      </c>
      <c r="E11" s="44">
        <v>4586613.5599999996</v>
      </c>
      <c r="F11" s="44">
        <v>3180000</v>
      </c>
      <c r="G11" s="44">
        <v>8463144</v>
      </c>
    </row>
    <row r="12" spans="1:7" x14ac:dyDescent="0.25">
      <c r="A12" s="4" t="s">
        <v>26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4" t="s">
        <v>27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x14ac:dyDescent="0.25">
      <c r="A14" s="4" t="s">
        <v>28</v>
      </c>
      <c r="B14" s="44"/>
      <c r="C14" s="44"/>
      <c r="D14" s="44">
        <v>0</v>
      </c>
      <c r="E14" s="44">
        <v>1433278.01</v>
      </c>
      <c r="F14" s="44">
        <v>0</v>
      </c>
      <c r="G14" s="44">
        <v>0</v>
      </c>
    </row>
    <row r="15" spans="1:7" x14ac:dyDescent="0.25">
      <c r="A15" s="4" t="s">
        <v>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4" t="s">
        <v>29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4" t="s">
        <v>30</v>
      </c>
      <c r="B17" s="44">
        <v>0</v>
      </c>
      <c r="C17" s="44">
        <v>0</v>
      </c>
      <c r="D17" s="44">
        <v>25395758.25</v>
      </c>
      <c r="E17" s="44">
        <v>23733791.850000001</v>
      </c>
      <c r="F17" s="44">
        <v>23500000</v>
      </c>
      <c r="G17" s="44">
        <v>18968686</v>
      </c>
    </row>
    <row r="18" spans="1:7" x14ac:dyDescent="0.25">
      <c r="A18" s="4" t="s">
        <v>6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</row>
    <row r="19" spans="1:7" x14ac:dyDescent="0.25">
      <c r="A19" s="4" t="s">
        <v>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</row>
    <row r="20" spans="1:7" x14ac:dyDescent="0.25">
      <c r="A20" s="12" t="s">
        <v>59</v>
      </c>
      <c r="B20" s="44">
        <f t="shared" ref="B20:D20" si="1">B21+B22+B23+B24+B25</f>
        <v>0</v>
      </c>
      <c r="C20" s="44">
        <f t="shared" si="1"/>
        <v>0</v>
      </c>
      <c r="D20" s="44">
        <f t="shared" si="1"/>
        <v>0</v>
      </c>
      <c r="E20" s="44">
        <v>0</v>
      </c>
      <c r="F20" s="44">
        <v>0</v>
      </c>
      <c r="G20" s="44">
        <v>0</v>
      </c>
    </row>
    <row r="21" spans="1:7" x14ac:dyDescent="0.25">
      <c r="A21" s="4" t="s">
        <v>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</row>
    <row r="22" spans="1:7" x14ac:dyDescent="0.25">
      <c r="A22" s="4" t="s">
        <v>6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7" x14ac:dyDescent="0.25">
      <c r="A23" s="4" t="s">
        <v>32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ht="30" x14ac:dyDescent="0.25">
      <c r="A24" s="5" t="s">
        <v>10</v>
      </c>
      <c r="B24" s="44"/>
      <c r="C24" s="44"/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4" t="s">
        <v>33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3"/>
      <c r="B26" s="44"/>
      <c r="C26" s="44"/>
      <c r="D26" s="44"/>
      <c r="E26" s="44"/>
      <c r="F26" s="44"/>
      <c r="G26" s="44"/>
    </row>
    <row r="27" spans="1:7" x14ac:dyDescent="0.25">
      <c r="A27" s="12" t="s">
        <v>20</v>
      </c>
      <c r="B27" s="44">
        <f t="shared" ref="B27:D27" si="2">B28</f>
        <v>0</v>
      </c>
      <c r="C27" s="44">
        <f t="shared" si="2"/>
        <v>0</v>
      </c>
      <c r="D27" s="44">
        <f t="shared" si="2"/>
        <v>0</v>
      </c>
      <c r="E27" s="44">
        <f>E28</f>
        <v>0</v>
      </c>
      <c r="F27" s="44">
        <f>F28</f>
        <v>0</v>
      </c>
      <c r="G27" s="44">
        <f>G28</f>
        <v>0</v>
      </c>
    </row>
    <row r="28" spans="1:7" x14ac:dyDescent="0.25">
      <c r="A28" s="4" t="s">
        <v>34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</row>
    <row r="29" spans="1:7" x14ac:dyDescent="0.25">
      <c r="A29" s="4"/>
      <c r="B29" s="44"/>
      <c r="C29" s="44"/>
      <c r="D29" s="44"/>
      <c r="E29" s="44"/>
      <c r="F29" s="44"/>
      <c r="G29" s="44"/>
    </row>
    <row r="30" spans="1:7" x14ac:dyDescent="0.25">
      <c r="A30" s="12" t="s">
        <v>60</v>
      </c>
      <c r="B30" s="44">
        <f t="shared" ref="B30:D30" si="3">B7+B20+B27</f>
        <v>0</v>
      </c>
      <c r="C30" s="44">
        <f t="shared" si="3"/>
        <v>0</v>
      </c>
      <c r="D30" s="44">
        <f t="shared" si="3"/>
        <v>28247209.25</v>
      </c>
      <c r="E30" s="44">
        <f>E7+E20+E27</f>
        <v>29753683.420000002</v>
      </c>
      <c r="F30" s="44">
        <f>F7+F20+F27</f>
        <v>26680000</v>
      </c>
      <c r="G30" s="44">
        <f>G7+G20+G27</f>
        <v>27431830</v>
      </c>
    </row>
    <row r="31" spans="1:7" x14ac:dyDescent="0.25">
      <c r="A31" s="12" t="s">
        <v>3</v>
      </c>
      <c r="B31" s="44"/>
      <c r="C31" s="44"/>
      <c r="D31" s="44"/>
      <c r="E31" s="44"/>
      <c r="F31" s="44"/>
      <c r="G31" s="44"/>
    </row>
    <row r="32" spans="1:7" x14ac:dyDescent="0.25">
      <c r="A32" s="12"/>
      <c r="B32" s="44"/>
      <c r="C32" s="44"/>
      <c r="D32" s="44"/>
      <c r="E32" s="44"/>
      <c r="F32" s="44"/>
      <c r="G32" s="44"/>
    </row>
    <row r="33" spans="1:7" ht="30" x14ac:dyDescent="0.25">
      <c r="A33" s="45" t="s">
        <v>36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ht="30" x14ac:dyDescent="0.25">
      <c r="A34" s="45" t="s">
        <v>37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</row>
    <row r="35" spans="1:7" x14ac:dyDescent="0.25">
      <c r="A35" s="14" t="s">
        <v>61</v>
      </c>
      <c r="B35" s="46">
        <f t="shared" ref="B35:D35" si="4">B33+B34</f>
        <v>0</v>
      </c>
      <c r="C35" s="46">
        <f t="shared" si="4"/>
        <v>0</v>
      </c>
      <c r="D35" s="46">
        <f t="shared" si="4"/>
        <v>0</v>
      </c>
      <c r="E35" s="46">
        <f>E33+E34</f>
        <v>0</v>
      </c>
      <c r="F35" s="46">
        <f>F33+F34</f>
        <v>0</v>
      </c>
      <c r="G35" s="46">
        <f>G33+G34</f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62</v>
      </c>
      <c r="B37" s="1"/>
      <c r="C37" s="1"/>
      <c r="D37" s="1"/>
      <c r="E37" s="1"/>
      <c r="F37" s="1"/>
      <c r="G37" s="1"/>
    </row>
    <row r="38" spans="1:7" ht="28.5" customHeight="1" x14ac:dyDescent="0.25">
      <c r="A38" s="52" t="s">
        <v>63</v>
      </c>
      <c r="B38" s="52"/>
      <c r="C38" s="52"/>
      <c r="D38" s="52"/>
      <c r="E38" s="52"/>
      <c r="F38" s="52"/>
      <c r="G38" s="52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rintOptions verticalCentered="1"/>
  <pageMargins left="0.19685039370078741" right="0.19685039370078741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view="pageBreakPreview" topLeftCell="A4" zoomScale="85" zoomScaleNormal="100" zoomScaleSheetLayoutView="85" workbookViewId="0">
      <selection activeCell="D16" sqref="D16"/>
    </sheetView>
  </sheetViews>
  <sheetFormatPr baseColWidth="10" defaultRowHeight="15" x14ac:dyDescent="0.25"/>
  <cols>
    <col min="1" max="1" width="45.7109375" style="7" customWidth="1"/>
    <col min="2" max="2" width="19.7109375" style="7" customWidth="1"/>
    <col min="3" max="3" width="19.5703125" style="7" customWidth="1"/>
    <col min="4" max="4" width="20.42578125" style="7" customWidth="1"/>
    <col min="5" max="5" width="20.140625" style="7" customWidth="1"/>
    <col min="6" max="6" width="22" style="7" hidden="1" customWidth="1"/>
    <col min="7" max="7" width="21.85546875" style="7" hidden="1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8" t="str">
        <f>+'PI 7 (a)'!A3:G3</f>
        <v>INSTITUTO MUNICIPAL DEL DEPORTE DE AHOME, I.A.S.</v>
      </c>
      <c r="B3" s="49"/>
      <c r="C3" s="49"/>
      <c r="D3" s="49"/>
      <c r="E3" s="49"/>
      <c r="F3" s="49"/>
      <c r="G3" s="50"/>
    </row>
    <row r="4" spans="1:7" x14ac:dyDescent="0.25">
      <c r="A4" s="54" t="s">
        <v>18</v>
      </c>
      <c r="B4" s="55"/>
      <c r="C4" s="55"/>
      <c r="D4" s="55"/>
      <c r="E4" s="55"/>
      <c r="F4" s="55"/>
      <c r="G4" s="56"/>
    </row>
    <row r="5" spans="1:7" x14ac:dyDescent="0.25">
      <c r="A5" s="54" t="s">
        <v>1</v>
      </c>
      <c r="B5" s="55"/>
      <c r="C5" s="55"/>
      <c r="D5" s="55"/>
      <c r="E5" s="55"/>
      <c r="F5" s="55"/>
      <c r="G5" s="56"/>
    </row>
    <row r="6" spans="1:7" x14ac:dyDescent="0.25">
      <c r="A6" s="57" t="s">
        <v>15</v>
      </c>
      <c r="B6" s="58"/>
      <c r="C6" s="58"/>
      <c r="D6" s="58"/>
      <c r="E6" s="58"/>
      <c r="F6" s="58"/>
      <c r="G6" s="59"/>
    </row>
    <row r="7" spans="1:7" ht="62.25" customHeight="1" x14ac:dyDescent="0.25">
      <c r="A7" s="10" t="s">
        <v>11</v>
      </c>
      <c r="B7" s="8" t="s">
        <v>68</v>
      </c>
      <c r="C7" s="10">
        <v>2023</v>
      </c>
      <c r="D7" s="10">
        <v>2024</v>
      </c>
      <c r="E7" s="10">
        <v>2025</v>
      </c>
      <c r="F7" s="10">
        <v>2022</v>
      </c>
      <c r="G7" s="10">
        <v>2023</v>
      </c>
    </row>
    <row r="8" spans="1:7" x14ac:dyDescent="0.25">
      <c r="A8" s="13" t="s">
        <v>8</v>
      </c>
      <c r="B8" s="19">
        <f>B9+B10+B11+B12+B13+B14+B15+B16+B17</f>
        <v>27432031</v>
      </c>
      <c r="C8" s="19">
        <f t="shared" ref="C8" si="0">C9+C10+C11+C12+C13+C14+C15+C16+C17</f>
        <v>30093741.150945</v>
      </c>
      <c r="D8" s="19">
        <f t="shared" ref="D8:G8" si="1">D9+D10+D11+D12+D13+D14+D15+D16+D17</f>
        <v>31438539.513000004</v>
      </c>
      <c r="E8" s="19">
        <f t="shared" si="1"/>
        <v>33089704.122408003</v>
      </c>
      <c r="F8" s="19">
        <f t="shared" si="1"/>
        <v>1438656636.9723721</v>
      </c>
      <c r="G8" s="19">
        <f t="shared" si="1"/>
        <v>1616262160.2594621</v>
      </c>
    </row>
    <row r="9" spans="1:7" x14ac:dyDescent="0.25">
      <c r="A9" s="4" t="s">
        <v>39</v>
      </c>
      <c r="B9" s="22">
        <v>20747969</v>
      </c>
      <c r="C9" s="22">
        <f>SUM(B9*1.03)</f>
        <v>21370408.07</v>
      </c>
      <c r="D9" s="22">
        <f t="shared" ref="D9:E9" si="2">SUM(C9*1.03)</f>
        <v>22011520.312100001</v>
      </c>
      <c r="E9" s="22">
        <f t="shared" si="2"/>
        <v>22671865.921463002</v>
      </c>
      <c r="F9" s="22">
        <v>372156636.972372</v>
      </c>
      <c r="G9" s="22">
        <v>398062160.25946218</v>
      </c>
    </row>
    <row r="10" spans="1:7" x14ac:dyDescent="0.25">
      <c r="A10" s="4" t="s">
        <v>40</v>
      </c>
      <c r="B10" s="22">
        <v>3474772</v>
      </c>
      <c r="C10" s="22">
        <v>3474772</v>
      </c>
      <c r="D10" s="22">
        <v>3474772</v>
      </c>
      <c r="E10" s="22">
        <v>3474772</v>
      </c>
      <c r="F10" s="22">
        <v>110200000</v>
      </c>
      <c r="G10" s="22">
        <v>125000000</v>
      </c>
    </row>
    <row r="11" spans="1:7" x14ac:dyDescent="0.25">
      <c r="A11" s="4" t="s">
        <v>41</v>
      </c>
      <c r="B11" s="22">
        <v>3209290</v>
      </c>
      <c r="C11" s="22">
        <f>SUM(B11*1.2)</f>
        <v>3851148</v>
      </c>
      <c r="D11" s="22">
        <f t="shared" ref="D11:E11" si="3">SUM(C11*1.2)</f>
        <v>4621377.5999999996</v>
      </c>
      <c r="E11" s="22">
        <f t="shared" si="3"/>
        <v>5545653.1199999992</v>
      </c>
      <c r="F11" s="22">
        <v>559000000</v>
      </c>
      <c r="G11" s="22">
        <v>655700000</v>
      </c>
    </row>
    <row r="12" spans="1:7" ht="30" x14ac:dyDescent="0.25">
      <c r="A12" s="5" t="s">
        <v>42</v>
      </c>
      <c r="B12" s="22">
        <v>0</v>
      </c>
      <c r="C12" s="22">
        <v>1397413.0809450001</v>
      </c>
      <c r="D12" s="22">
        <v>1330869.6009</v>
      </c>
      <c r="E12" s="22">
        <v>1397413.0809450001</v>
      </c>
      <c r="F12" s="22">
        <v>201300000</v>
      </c>
      <c r="G12" s="22">
        <v>219000000</v>
      </c>
    </row>
    <row r="13" spans="1:7" x14ac:dyDescent="0.25">
      <c r="A13" s="4" t="s">
        <v>43</v>
      </c>
      <c r="B13" s="22">
        <v>0</v>
      </c>
      <c r="C13" s="22">
        <v>0</v>
      </c>
      <c r="D13" s="22">
        <v>0</v>
      </c>
      <c r="E13" s="22">
        <v>0</v>
      </c>
      <c r="F13" s="22">
        <v>16000000</v>
      </c>
      <c r="G13" s="22">
        <v>18500000</v>
      </c>
    </row>
    <row r="14" spans="1:7" x14ac:dyDescent="0.25">
      <c r="A14" s="4" t="s">
        <v>44</v>
      </c>
      <c r="B14" s="22">
        <v>0</v>
      </c>
      <c r="C14" s="22">
        <v>0</v>
      </c>
      <c r="D14" s="22">
        <v>0</v>
      </c>
      <c r="E14" s="22">
        <v>0</v>
      </c>
      <c r="F14" s="22">
        <v>180000000</v>
      </c>
      <c r="G14" s="22">
        <v>200000000</v>
      </c>
    </row>
    <row r="15" spans="1:7" x14ac:dyDescent="0.25">
      <c r="A15" s="4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4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4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2" t="s">
        <v>7</v>
      </c>
      <c r="B18" s="9">
        <v>0</v>
      </c>
      <c r="C18" s="9">
        <f t="shared" ref="C18" si="4">C19+C20+C21+C22+C23+C24+C25+C26+C27</f>
        <v>0</v>
      </c>
      <c r="D18" s="40">
        <f t="shared" ref="D18:G18" si="5">D19+D20+D21+D22+D23+D24+D25+D26+D27</f>
        <v>0</v>
      </c>
      <c r="E18" s="9">
        <f t="shared" si="5"/>
        <v>0</v>
      </c>
      <c r="F18" s="9">
        <f t="shared" si="5"/>
        <v>433300000</v>
      </c>
      <c r="G18" s="9">
        <f t="shared" si="5"/>
        <v>455800000</v>
      </c>
    </row>
    <row r="19" spans="1:7" x14ac:dyDescent="0.25">
      <c r="A19" s="4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201200000</v>
      </c>
      <c r="G19" s="22">
        <v>205000000</v>
      </c>
    </row>
    <row r="20" spans="1:7" x14ac:dyDescent="0.25">
      <c r="A20" s="4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93300000</v>
      </c>
      <c r="G20" s="22">
        <v>106500000</v>
      </c>
    </row>
    <row r="21" spans="1:7" x14ac:dyDescent="0.25">
      <c r="A21" s="4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9400000</v>
      </c>
      <c r="G21" s="22">
        <v>9600000</v>
      </c>
    </row>
    <row r="22" spans="1:7" ht="30" x14ac:dyDescent="0.25">
      <c r="A22" s="5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15400000</v>
      </c>
      <c r="G22" s="22">
        <v>14700000</v>
      </c>
    </row>
    <row r="23" spans="1:7" x14ac:dyDescent="0.25">
      <c r="A23" s="4" t="s">
        <v>43</v>
      </c>
      <c r="B23" s="22">
        <v>0</v>
      </c>
      <c r="C23" s="22">
        <v>0</v>
      </c>
      <c r="D23" s="22">
        <v>0</v>
      </c>
      <c r="E23" s="22">
        <v>0</v>
      </c>
      <c r="F23" s="22"/>
      <c r="G23" s="22"/>
    </row>
    <row r="24" spans="1:7" x14ac:dyDescent="0.25">
      <c r="A24" s="4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90000000</v>
      </c>
      <c r="G24" s="22">
        <v>94000000</v>
      </c>
    </row>
    <row r="25" spans="1:7" x14ac:dyDescent="0.25">
      <c r="A25" s="4" t="s">
        <v>45</v>
      </c>
      <c r="B25" s="22">
        <v>0</v>
      </c>
      <c r="C25" s="22">
        <v>0</v>
      </c>
      <c r="D25" s="22">
        <v>0</v>
      </c>
      <c r="E25" s="22">
        <v>0</v>
      </c>
      <c r="F25" s="22"/>
      <c r="G25" s="22"/>
    </row>
    <row r="26" spans="1:7" x14ac:dyDescent="0.25">
      <c r="A26" s="4" t="s">
        <v>46</v>
      </c>
      <c r="B26" s="22">
        <v>0</v>
      </c>
      <c r="C26" s="22">
        <v>0</v>
      </c>
      <c r="D26" s="22">
        <v>0</v>
      </c>
      <c r="E26" s="22">
        <v>0</v>
      </c>
      <c r="F26" s="22"/>
      <c r="G26" s="22"/>
    </row>
    <row r="27" spans="1:7" x14ac:dyDescent="0.25">
      <c r="A27" s="4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24000000</v>
      </c>
      <c r="G27" s="22">
        <v>26000000</v>
      </c>
    </row>
    <row r="28" spans="1:7" x14ac:dyDescent="0.25">
      <c r="A28" s="14" t="s">
        <v>48</v>
      </c>
      <c r="B28" s="20">
        <f>B8+B18</f>
        <v>27432031</v>
      </c>
      <c r="C28" s="20">
        <f t="shared" ref="C28" si="6">C8+C18</f>
        <v>30093741.150945</v>
      </c>
      <c r="D28" s="20">
        <f t="shared" ref="D28:G28" si="7">D8+D18</f>
        <v>31438539.513000004</v>
      </c>
      <c r="E28" s="20">
        <f t="shared" si="7"/>
        <v>33089704.122408003</v>
      </c>
      <c r="F28" s="20">
        <f t="shared" si="7"/>
        <v>1871956636.9723721</v>
      </c>
      <c r="G28" s="20">
        <f t="shared" si="7"/>
        <v>2072062160.2594621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47"/>
      <c r="D30" s="1"/>
      <c r="E30" s="1"/>
      <c r="F30" s="1"/>
      <c r="G30" s="1"/>
    </row>
    <row r="31" spans="1:7" x14ac:dyDescent="0.25">
      <c r="A31" s="1"/>
      <c r="B31" s="1"/>
      <c r="C31" s="47"/>
      <c r="D31" s="1"/>
      <c r="E31" s="1"/>
      <c r="F31" s="1"/>
      <c r="G31" s="1"/>
    </row>
    <row r="32" spans="1:7" hidden="1" x14ac:dyDescent="0.25">
      <c r="A32" s="1"/>
      <c r="B32" s="41"/>
      <c r="C32" s="41"/>
      <c r="D32" s="41"/>
      <c r="E32" s="41"/>
      <c r="F32" s="1"/>
      <c r="G32" s="1"/>
    </row>
    <row r="33" spans="1:7" hidden="1" x14ac:dyDescent="0.25">
      <c r="A33" s="1"/>
      <c r="B33" s="1"/>
      <c r="C33" s="1"/>
      <c r="D33" s="1"/>
      <c r="E33" s="1"/>
      <c r="F33" s="1"/>
      <c r="G33" s="1"/>
    </row>
    <row r="34" spans="1:7" hidden="1" x14ac:dyDescent="0.25">
      <c r="A34" s="1"/>
      <c r="B34" s="1"/>
      <c r="C34" s="1"/>
      <c r="D34" s="1"/>
      <c r="E34" s="1"/>
      <c r="F34" s="1"/>
      <c r="G34" s="1"/>
    </row>
    <row r="35" spans="1:7" hidden="1" x14ac:dyDescent="0.25">
      <c r="A35" s="53"/>
      <c r="B35" s="53"/>
      <c r="C35" s="53"/>
      <c r="D35" s="53"/>
      <c r="E35" s="53"/>
      <c r="F35" s="53"/>
      <c r="G35" s="53"/>
    </row>
    <row r="36" spans="1:7" hidden="1" x14ac:dyDescent="0.25">
      <c r="A36" s="53"/>
      <c r="B36" s="53"/>
      <c r="C36" s="53"/>
      <c r="D36" s="53"/>
      <c r="E36" s="53"/>
      <c r="F36" s="53"/>
      <c r="G36" s="53"/>
    </row>
    <row r="37" spans="1:7" hidden="1" x14ac:dyDescent="0.25">
      <c r="A37" s="53"/>
      <c r="B37" s="53"/>
      <c r="C37" s="53"/>
      <c r="D37" s="53"/>
      <c r="E37" s="53"/>
      <c r="F37" s="53"/>
      <c r="G37" s="53"/>
    </row>
    <row r="38" spans="1:7" hidden="1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47"/>
      <c r="D39" s="1"/>
      <c r="E39" s="1"/>
      <c r="F39" s="1"/>
      <c r="G39" s="1"/>
    </row>
    <row r="40" spans="1:7" x14ac:dyDescent="0.25">
      <c r="A40" s="1"/>
      <c r="B40" s="1"/>
      <c r="C40" s="1"/>
      <c r="D40" s="47"/>
      <c r="E40" s="1"/>
      <c r="F40" s="1"/>
      <c r="G40" s="1"/>
    </row>
    <row r="41" spans="1:7" x14ac:dyDescent="0.25">
      <c r="A41" s="1"/>
      <c r="B41" s="1"/>
      <c r="C41" s="1"/>
      <c r="D41" s="47"/>
      <c r="E41" s="1"/>
      <c r="F41" s="1"/>
      <c r="G41" s="1"/>
    </row>
    <row r="42" spans="1:7" x14ac:dyDescent="0.25">
      <c r="A42" s="1"/>
      <c r="B42" s="1"/>
      <c r="C42" s="1"/>
      <c r="D42" s="47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</sheetData>
  <mergeCells count="7">
    <mergeCell ref="A37:G37"/>
    <mergeCell ref="A35:G35"/>
    <mergeCell ref="A3:G3"/>
    <mergeCell ref="A4:G4"/>
    <mergeCell ref="A5:G5"/>
    <mergeCell ref="A6:G6"/>
    <mergeCell ref="A36:G36"/>
  </mergeCells>
  <printOptions horizontalCentered="1"/>
  <pageMargins left="0.39370078740157483" right="0.39370078740157483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43"/>
  <sheetViews>
    <sheetView view="pageBreakPreview" zoomScale="85" zoomScaleNormal="100" zoomScaleSheetLayoutView="85" workbookViewId="0">
      <selection activeCell="D7" sqref="D7"/>
    </sheetView>
  </sheetViews>
  <sheetFormatPr baseColWidth="10" defaultRowHeight="15" x14ac:dyDescent="0.25"/>
  <cols>
    <col min="1" max="1" width="44.28515625" style="7" customWidth="1"/>
    <col min="2" max="3" width="19.85546875" style="7" hidden="1" customWidth="1"/>
    <col min="4" max="6" width="19.85546875" style="7" customWidth="1"/>
    <col min="7" max="7" width="19.85546875" style="27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25"/>
    </row>
    <row r="3" spans="1:7" ht="15" customHeight="1" x14ac:dyDescent="0.25">
      <c r="A3" s="48" t="str">
        <f>+'PE 7 (b)'!A3:G3</f>
        <v>INSTITUTO MUNICIPAL DEL DEPORTE DE AHOME, I.A.S.</v>
      </c>
      <c r="B3" s="49"/>
      <c r="C3" s="49"/>
      <c r="D3" s="49"/>
      <c r="E3" s="49"/>
      <c r="F3" s="49"/>
      <c r="G3" s="50"/>
    </row>
    <row r="4" spans="1:7" x14ac:dyDescent="0.25">
      <c r="A4" s="48" t="s">
        <v>19</v>
      </c>
      <c r="B4" s="49"/>
      <c r="C4" s="49"/>
      <c r="D4" s="49"/>
      <c r="E4" s="49"/>
      <c r="F4" s="49"/>
      <c r="G4" s="50"/>
    </row>
    <row r="5" spans="1:7" x14ac:dyDescent="0.25">
      <c r="A5" s="48" t="s">
        <v>0</v>
      </c>
      <c r="B5" s="49"/>
      <c r="C5" s="49"/>
      <c r="D5" s="49"/>
      <c r="E5" s="49"/>
      <c r="F5" s="49"/>
      <c r="G5" s="50"/>
    </row>
    <row r="6" spans="1:7" ht="62.25" customHeight="1" x14ac:dyDescent="0.25">
      <c r="A6" s="28" t="s">
        <v>2</v>
      </c>
      <c r="B6" s="8" t="s">
        <v>50</v>
      </c>
      <c r="C6" s="8" t="s">
        <v>51</v>
      </c>
      <c r="D6" s="8" t="s">
        <v>65</v>
      </c>
      <c r="E6" s="8" t="s">
        <v>71</v>
      </c>
      <c r="F6" s="26" t="s">
        <v>67</v>
      </c>
      <c r="G6" s="26" t="s">
        <v>70</v>
      </c>
    </row>
    <row r="7" spans="1:7" x14ac:dyDescent="0.25">
      <c r="A7" s="13" t="s">
        <v>8</v>
      </c>
      <c r="B7" s="21">
        <f>B8+B9+B10+B11+B12+B13+B14+B15+B16</f>
        <v>889508388.14999986</v>
      </c>
      <c r="C7" s="21">
        <f t="shared" ref="C7:G7" si="0">C8+C9+C10+C11+C12+C13+C14+C15+C16</f>
        <v>803532323.69999993</v>
      </c>
      <c r="D7" s="21">
        <f t="shared" si="0"/>
        <v>26780213</v>
      </c>
      <c r="E7" s="21">
        <f t="shared" si="0"/>
        <v>27153382.949999999</v>
      </c>
      <c r="F7" s="21">
        <f t="shared" ref="F7" si="1">F8+F9+F10+F11+F12+F13+F14+F15+F16</f>
        <v>28580511.800000001</v>
      </c>
      <c r="G7" s="21">
        <f t="shared" si="0"/>
        <v>25767958.550000001</v>
      </c>
    </row>
    <row r="8" spans="1:7" x14ac:dyDescent="0.25">
      <c r="A8" s="4" t="s">
        <v>39</v>
      </c>
      <c r="B8" s="22">
        <v>217927925.16999999</v>
      </c>
      <c r="C8" s="22">
        <v>237120806.10999987</v>
      </c>
      <c r="D8" s="22">
        <f>5929839+2220082+935749+1810837+437252</f>
        <v>11333759</v>
      </c>
      <c r="E8" s="22">
        <f>5780184.89+2451809.75+691296.36+1890720.21+666139.92</f>
        <v>11480151.130000001</v>
      </c>
      <c r="F8" s="22">
        <v>13849168.220000001</v>
      </c>
      <c r="G8" s="22">
        <v>16384352.199999999</v>
      </c>
    </row>
    <row r="9" spans="1:7" x14ac:dyDescent="0.25">
      <c r="A9" s="4" t="s">
        <v>40</v>
      </c>
      <c r="B9" s="22">
        <v>53501766.619999997</v>
      </c>
      <c r="C9" s="22">
        <v>61876155.640000038</v>
      </c>
      <c r="D9" s="22">
        <f>534913+28449+4643+416430+1541436+200175</f>
        <v>2726046</v>
      </c>
      <c r="E9" s="22">
        <v>1644848.42</v>
      </c>
      <c r="F9" s="22">
        <v>1941792.97</v>
      </c>
      <c r="G9" s="22">
        <v>2578328.39</v>
      </c>
    </row>
    <row r="10" spans="1:7" x14ac:dyDescent="0.25">
      <c r="A10" s="4" t="s">
        <v>41</v>
      </c>
      <c r="B10" s="22">
        <v>214049029.71000001</v>
      </c>
      <c r="C10" s="22">
        <v>272009833.11999995</v>
      </c>
      <c r="D10" s="22">
        <f>2086422+50852+73452+1033025+2957245+31830+28559+6459023</f>
        <v>12720408</v>
      </c>
      <c r="E10" s="22">
        <f>6804492.38+7223891.02</f>
        <v>14028383.399999999</v>
      </c>
      <c r="F10" s="22">
        <f>5359274.99+7430275.62</f>
        <v>12789550.609999999</v>
      </c>
      <c r="G10" s="22">
        <v>5483140</v>
      </c>
    </row>
    <row r="11" spans="1:7" ht="30" x14ac:dyDescent="0.25">
      <c r="A11" s="5" t="s">
        <v>42</v>
      </c>
      <c r="B11" s="22">
        <v>138444437.41999999</v>
      </c>
      <c r="C11" s="22">
        <v>142069423.69</v>
      </c>
      <c r="D11" s="22">
        <v>0</v>
      </c>
      <c r="E11" s="22">
        <v>0</v>
      </c>
      <c r="F11" s="22">
        <v>0</v>
      </c>
      <c r="G11" s="22">
        <v>1207137.96</v>
      </c>
    </row>
    <row r="12" spans="1:7" x14ac:dyDescent="0.25">
      <c r="A12" s="4" t="s">
        <v>43</v>
      </c>
      <c r="B12" s="22">
        <v>34364700.049999997</v>
      </c>
      <c r="C12" s="22">
        <v>7306600.2999999998</v>
      </c>
      <c r="D12" s="22">
        <v>0</v>
      </c>
      <c r="E12" s="22">
        <v>0</v>
      </c>
      <c r="F12" s="22">
        <v>0</v>
      </c>
      <c r="G12" s="22">
        <v>115000</v>
      </c>
    </row>
    <row r="13" spans="1:7" x14ac:dyDescent="0.25">
      <c r="A13" s="4" t="s">
        <v>44</v>
      </c>
      <c r="B13" s="22">
        <v>231220529.18000001</v>
      </c>
      <c r="C13" s="22">
        <v>83149504.839999989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4" t="s">
        <v>45</v>
      </c>
      <c r="B14" s="22">
        <v>0</v>
      </c>
      <c r="C14" s="22">
        <v>0</v>
      </c>
      <c r="D14" s="22">
        <v>0</v>
      </c>
      <c r="E14" s="22"/>
      <c r="F14" s="22"/>
      <c r="G14" s="22">
        <v>0</v>
      </c>
    </row>
    <row r="15" spans="1:7" x14ac:dyDescent="0.25">
      <c r="A15" s="4" t="s">
        <v>46</v>
      </c>
      <c r="B15" s="22">
        <v>0</v>
      </c>
      <c r="C15" s="22">
        <v>0</v>
      </c>
      <c r="D15" s="22">
        <v>0</v>
      </c>
      <c r="E15" s="22"/>
      <c r="F15" s="22"/>
      <c r="G15" s="22">
        <v>0</v>
      </c>
    </row>
    <row r="16" spans="1:7" x14ac:dyDescent="0.25">
      <c r="A16" s="4" t="s">
        <v>47</v>
      </c>
      <c r="B16" s="22">
        <v>0</v>
      </c>
      <c r="C16" s="22">
        <v>0</v>
      </c>
      <c r="D16" s="22">
        <v>0</v>
      </c>
      <c r="E16" s="22"/>
      <c r="F16" s="22"/>
      <c r="G16" s="22">
        <v>0</v>
      </c>
    </row>
    <row r="17" spans="1:7" x14ac:dyDescent="0.25">
      <c r="A17" s="3"/>
      <c r="B17" s="22"/>
      <c r="C17" s="22"/>
      <c r="D17" s="22"/>
      <c r="E17" s="22"/>
      <c r="F17" s="22"/>
      <c r="G17" s="22"/>
    </row>
    <row r="18" spans="1:7" x14ac:dyDescent="0.25">
      <c r="A18" s="12" t="s">
        <v>7</v>
      </c>
      <c r="B18" s="23">
        <f>B19+B20+B21+B22+B23+B24+B25+B26+B27</f>
        <v>343313624.13</v>
      </c>
      <c r="C18" s="23">
        <f t="shared" ref="C18:G18" si="2">C19+C20+C21+C22+C23+C24+C25+C26+C27</f>
        <v>341396575.35999995</v>
      </c>
      <c r="D18" s="23">
        <f t="shared" si="2"/>
        <v>0</v>
      </c>
      <c r="E18" s="23">
        <f t="shared" si="2"/>
        <v>0</v>
      </c>
      <c r="F18" s="23">
        <f t="shared" ref="F18" si="3">F19+F20+F21+F22+F23+F24+F25+F26+F27</f>
        <v>0</v>
      </c>
      <c r="G18" s="23">
        <f t="shared" si="2"/>
        <v>912041.45</v>
      </c>
    </row>
    <row r="19" spans="1:7" x14ac:dyDescent="0.25">
      <c r="A19" s="4" t="s">
        <v>39</v>
      </c>
      <c r="B19" s="22">
        <v>156402645.97999999</v>
      </c>
      <c r="C19" s="22">
        <v>164694741.17000002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4" t="s">
        <v>40</v>
      </c>
      <c r="B20" s="22">
        <v>30721910.890000001</v>
      </c>
      <c r="C20" s="22">
        <v>33834561.200000003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4" t="s">
        <v>41</v>
      </c>
      <c r="B21" s="22">
        <v>8177976.5999999996</v>
      </c>
      <c r="C21" s="22">
        <v>26140627.390000001</v>
      </c>
      <c r="D21" s="22">
        <v>0</v>
      </c>
      <c r="E21" s="22">
        <v>0</v>
      </c>
      <c r="F21" s="22">
        <v>0</v>
      </c>
      <c r="G21" s="22">
        <v>0</v>
      </c>
    </row>
    <row r="22" spans="1:7" ht="30" x14ac:dyDescent="0.25">
      <c r="A22" s="5" t="s">
        <v>42</v>
      </c>
      <c r="B22" s="22">
        <v>9600286.0500000007</v>
      </c>
      <c r="C22" s="22">
        <v>7423858.96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4" t="s">
        <v>43</v>
      </c>
      <c r="B23" s="22">
        <v>16010125.35</v>
      </c>
      <c r="C23" s="22">
        <v>6909295.5899999999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4" t="s">
        <v>44</v>
      </c>
      <c r="B24" s="22">
        <v>115071061.19</v>
      </c>
      <c r="C24" s="22">
        <v>95618978.979999989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4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4" t="s">
        <v>46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4" t="s">
        <v>47</v>
      </c>
      <c r="B27" s="22">
        <v>7329618.0700000003</v>
      </c>
      <c r="C27" s="22">
        <v>6774512.0699999994</v>
      </c>
      <c r="D27" s="22">
        <v>0</v>
      </c>
      <c r="E27" s="22">
        <v>0</v>
      </c>
      <c r="F27" s="22">
        <v>0</v>
      </c>
      <c r="G27" s="22">
        <v>912041.45</v>
      </c>
    </row>
    <row r="28" spans="1:7" x14ac:dyDescent="0.25">
      <c r="A28" s="3"/>
      <c r="B28" s="22"/>
      <c r="C28" s="22"/>
      <c r="D28" s="22"/>
      <c r="E28" s="22"/>
      <c r="F28" s="22"/>
      <c r="G28" s="22"/>
    </row>
    <row r="29" spans="1:7" x14ac:dyDescent="0.25">
      <c r="A29" s="14" t="s">
        <v>49</v>
      </c>
      <c r="B29" s="24">
        <f>B7+B18</f>
        <v>1232822012.2799997</v>
      </c>
      <c r="C29" s="24">
        <f t="shared" ref="C29:G29" si="4">C7+C18</f>
        <v>1144928899.0599999</v>
      </c>
      <c r="D29" s="24">
        <f t="shared" si="4"/>
        <v>26780213</v>
      </c>
      <c r="E29" s="24">
        <f t="shared" si="4"/>
        <v>27153382.949999999</v>
      </c>
      <c r="F29" s="24">
        <f t="shared" ref="F29" si="5">F7+F18</f>
        <v>28580511.800000001</v>
      </c>
      <c r="G29" s="24">
        <f t="shared" si="4"/>
        <v>26680000</v>
      </c>
    </row>
    <row r="30" spans="1:7" x14ac:dyDescent="0.25">
      <c r="A30" s="6"/>
      <c r="B30" s="2"/>
      <c r="C30" s="2"/>
      <c r="D30" s="2"/>
      <c r="E30" s="2"/>
      <c r="F30" s="2"/>
      <c r="G30" s="29"/>
    </row>
    <row r="31" spans="1:7" x14ac:dyDescent="0.25">
      <c r="A31" s="6" t="s">
        <v>12</v>
      </c>
      <c r="B31" s="2"/>
      <c r="C31" s="2"/>
      <c r="D31" s="2"/>
      <c r="E31" s="2"/>
      <c r="F31" s="2"/>
      <c r="G31" s="29"/>
    </row>
    <row r="32" spans="1:7" ht="30.75" customHeight="1" x14ac:dyDescent="0.25">
      <c r="A32" s="60" t="s">
        <v>13</v>
      </c>
      <c r="B32" s="61"/>
      <c r="C32" s="61"/>
      <c r="D32" s="61"/>
      <c r="E32" s="61"/>
      <c r="F32" s="61"/>
      <c r="G32" s="62"/>
    </row>
    <row r="33" spans="1:7" x14ac:dyDescent="0.25">
      <c r="A33" s="6"/>
      <c r="B33" s="2"/>
      <c r="C33" s="2"/>
      <c r="D33" s="2"/>
      <c r="E33" s="2"/>
      <c r="F33" s="2"/>
      <c r="G33" s="29"/>
    </row>
    <row r="34" spans="1:7" hidden="1" x14ac:dyDescent="0.25">
      <c r="A34" s="6"/>
      <c r="B34" s="2"/>
      <c r="C34" s="2"/>
      <c r="D34" s="2"/>
      <c r="E34" s="2"/>
      <c r="F34" s="2"/>
      <c r="G34" s="29"/>
    </row>
    <row r="35" spans="1:7" hidden="1" x14ac:dyDescent="0.25">
      <c r="A35" s="53" t="s">
        <v>54</v>
      </c>
      <c r="B35" s="53"/>
      <c r="C35" s="53"/>
      <c r="D35" s="53"/>
      <c r="E35" s="53"/>
      <c r="F35" s="53"/>
      <c r="G35" s="53"/>
    </row>
    <row r="36" spans="1:7" hidden="1" x14ac:dyDescent="0.25">
      <c r="A36" s="53" t="s">
        <v>52</v>
      </c>
      <c r="B36" s="53"/>
      <c r="C36" s="53"/>
      <c r="D36" s="53"/>
      <c r="E36" s="53"/>
      <c r="F36" s="53"/>
      <c r="G36" s="53"/>
    </row>
    <row r="37" spans="1:7" hidden="1" x14ac:dyDescent="0.25">
      <c r="A37" s="53" t="s">
        <v>53</v>
      </c>
      <c r="B37" s="53"/>
      <c r="C37" s="53"/>
      <c r="D37" s="53"/>
      <c r="E37" s="53"/>
      <c r="F37" s="53"/>
      <c r="G37" s="53"/>
    </row>
    <row r="38" spans="1:7" x14ac:dyDescent="0.25">
      <c r="A38" s="6"/>
      <c r="B38" s="2"/>
      <c r="C38" s="2"/>
      <c r="D38" s="2"/>
      <c r="E38" s="2"/>
      <c r="F38" s="2"/>
      <c r="G38" s="29"/>
    </row>
    <row r="39" spans="1:7" x14ac:dyDescent="0.25">
      <c r="A39" s="6"/>
      <c r="B39" s="2"/>
      <c r="C39" s="2"/>
      <c r="D39" s="2"/>
      <c r="E39" s="2"/>
      <c r="F39" s="2"/>
      <c r="G39" s="29"/>
    </row>
    <row r="40" spans="1:7" x14ac:dyDescent="0.25">
      <c r="A40" s="6"/>
      <c r="B40" s="2"/>
      <c r="C40" s="2"/>
      <c r="D40" s="2"/>
      <c r="E40" s="2"/>
      <c r="F40" s="2"/>
      <c r="G40" s="29"/>
    </row>
    <row r="41" spans="1:7" x14ac:dyDescent="0.25">
      <c r="A41" s="6"/>
      <c r="B41" s="2"/>
      <c r="C41" s="2"/>
      <c r="D41" s="2"/>
      <c r="E41" s="2"/>
      <c r="F41" s="2"/>
      <c r="G41" s="29"/>
    </row>
    <row r="42" spans="1:7" x14ac:dyDescent="0.25">
      <c r="A42" s="6"/>
      <c r="B42" s="2"/>
      <c r="C42" s="2"/>
      <c r="D42" s="2"/>
      <c r="E42" s="2"/>
      <c r="F42" s="2"/>
      <c r="G42" s="29"/>
    </row>
    <row r="43" spans="1:7" x14ac:dyDescent="0.25">
      <c r="A43" s="30"/>
      <c r="B43" s="31"/>
      <c r="C43" s="31"/>
      <c r="D43" s="31"/>
      <c r="E43" s="31"/>
      <c r="F43" s="31"/>
      <c r="G43" s="32"/>
    </row>
  </sheetData>
  <mergeCells count="7">
    <mergeCell ref="A36:G36"/>
    <mergeCell ref="A37:G37"/>
    <mergeCell ref="A3:G3"/>
    <mergeCell ref="A4:G4"/>
    <mergeCell ref="A5:G5"/>
    <mergeCell ref="A32:G32"/>
    <mergeCell ref="A35:G35"/>
  </mergeCells>
  <printOptions horizontalCentered="1"/>
  <pageMargins left="0" right="0" top="0.39370078740157483" bottom="0.39370078740157483" header="0" footer="0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 7 (a)</vt:lpstr>
      <vt:lpstr>RI7(c)</vt:lpstr>
      <vt:lpstr>PE 7 (b)</vt:lpstr>
      <vt:lpstr>RE 7 (d)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contador</cp:lastModifiedBy>
  <cp:lastPrinted>2022-07-19T19:17:12Z</cp:lastPrinted>
  <dcterms:created xsi:type="dcterms:W3CDTF">2016-10-25T19:12:59Z</dcterms:created>
  <dcterms:modified xsi:type="dcterms:W3CDTF">2022-07-19T19:17:19Z</dcterms:modified>
</cp:coreProperties>
</file>